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1840" windowHeight="11790"/>
  </bookViews>
  <sheets>
    <sheet name="Приложение 11" sheetId="2" r:id="rId1"/>
  </sheets>
  <definedNames>
    <definedName name="_xlnm._FilterDatabase" localSheetId="0" hidden="1">'Приложение 11'!$A$7:$HY$61</definedName>
    <definedName name="_xlnm.Print_Titles" localSheetId="0">'Приложение 11'!$7:$7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7" i="2" l="1"/>
  <c r="K46" i="2" s="1"/>
  <c r="H47" i="2"/>
  <c r="H46" i="2" s="1"/>
  <c r="E47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J46" i="2"/>
  <c r="G46" i="2"/>
  <c r="L47" i="2" l="1"/>
  <c r="L46" i="2"/>
  <c r="L45" i="2"/>
  <c r="L43" i="2"/>
  <c r="L42" i="2"/>
  <c r="L41" i="2"/>
  <c r="L38" i="2"/>
  <c r="L37" i="2"/>
  <c r="L36" i="2"/>
  <c r="L35" i="2"/>
  <c r="L34" i="2"/>
  <c r="L33" i="2"/>
  <c r="L32" i="2"/>
  <c r="L31" i="2"/>
  <c r="L29" i="2"/>
  <c r="L28" i="2"/>
  <c r="L25" i="2"/>
  <c r="L22" i="2"/>
  <c r="L21" i="2"/>
  <c r="L20" i="2"/>
  <c r="L19" i="2"/>
  <c r="L18" i="2"/>
  <c r="L17" i="2"/>
  <c r="L16" i="2"/>
  <c r="L15" i="2"/>
  <c r="L12" i="2"/>
  <c r="L11" i="2"/>
  <c r="L10" i="2"/>
  <c r="L9" i="2"/>
  <c r="I47" i="2"/>
  <c r="I46" i="2"/>
  <c r="I45" i="2"/>
  <c r="I43" i="2"/>
  <c r="I42" i="2"/>
  <c r="I41" i="2"/>
  <c r="I38" i="2"/>
  <c r="I37" i="2"/>
  <c r="I36" i="2"/>
  <c r="I35" i="2"/>
  <c r="I34" i="2"/>
  <c r="I33" i="2"/>
  <c r="I32" i="2"/>
  <c r="I31" i="2"/>
  <c r="I29" i="2"/>
  <c r="I28" i="2"/>
  <c r="I25" i="2"/>
  <c r="I22" i="2"/>
  <c r="I21" i="2"/>
  <c r="I20" i="2"/>
  <c r="I19" i="2"/>
  <c r="I18" i="2"/>
  <c r="I17" i="2"/>
  <c r="I16" i="2"/>
  <c r="I15" i="2"/>
  <c r="I12" i="2"/>
  <c r="I11" i="2"/>
  <c r="I10" i="2"/>
  <c r="I9" i="2"/>
  <c r="F45" i="2"/>
  <c r="F43" i="2"/>
  <c r="F42" i="2"/>
  <c r="F41" i="2"/>
  <c r="F38" i="2"/>
  <c r="F37" i="2"/>
  <c r="F36" i="2"/>
  <c r="F35" i="2"/>
  <c r="F34" i="2"/>
  <c r="F33" i="2"/>
  <c r="F31" i="2"/>
  <c r="F29" i="2"/>
  <c r="F28" i="2"/>
  <c r="F25" i="2"/>
  <c r="F22" i="2"/>
  <c r="F21" i="2"/>
  <c r="F20" i="2"/>
  <c r="F19" i="2"/>
  <c r="F18" i="2"/>
  <c r="F17" i="2"/>
  <c r="F16" i="2"/>
  <c r="F15" i="2"/>
  <c r="F12" i="2"/>
  <c r="F11" i="2"/>
  <c r="F10" i="2"/>
  <c r="K14" i="2"/>
  <c r="L14" i="2" s="1"/>
  <c r="H14" i="2"/>
  <c r="I14" i="2" s="1"/>
  <c r="E14" i="2"/>
  <c r="F14" i="2" s="1"/>
  <c r="G8" i="2"/>
  <c r="H8" i="2"/>
  <c r="J8" i="2"/>
  <c r="L8" i="2" s="1"/>
  <c r="K8" i="2"/>
  <c r="E44" i="2"/>
  <c r="G44" i="2"/>
  <c r="H44" i="2"/>
  <c r="J44" i="2"/>
  <c r="K44" i="2"/>
  <c r="D44" i="2"/>
  <c r="G39" i="2"/>
  <c r="J39" i="2"/>
  <c r="D39" i="2"/>
  <c r="F39" i="2" s="1"/>
  <c r="K40" i="2"/>
  <c r="K39" i="2" s="1"/>
  <c r="H40" i="2"/>
  <c r="H39" i="2" s="1"/>
  <c r="E40" i="2"/>
  <c r="E39" i="2" s="1"/>
  <c r="E30" i="2"/>
  <c r="G30" i="2"/>
  <c r="H30" i="2"/>
  <c r="I30" i="2" s="1"/>
  <c r="J30" i="2"/>
  <c r="K30" i="2"/>
  <c r="D30" i="2"/>
  <c r="E32" i="2"/>
  <c r="F32" i="2" s="1"/>
  <c r="I8" i="2" l="1"/>
  <c r="F30" i="2"/>
  <c r="L30" i="2"/>
  <c r="L39" i="2"/>
  <c r="L44" i="2"/>
  <c r="I39" i="2"/>
  <c r="F44" i="2"/>
  <c r="I44" i="2"/>
  <c r="F40" i="2"/>
  <c r="I40" i="2"/>
  <c r="L40" i="2"/>
  <c r="E27" i="2"/>
  <c r="E26" i="2" s="1"/>
  <c r="G27" i="2"/>
  <c r="H27" i="2"/>
  <c r="H26" i="2" s="1"/>
  <c r="J27" i="2"/>
  <c r="K27" i="2"/>
  <c r="K26" i="2" s="1"/>
  <c r="D27" i="2"/>
  <c r="E24" i="2"/>
  <c r="E23" i="2" s="1"/>
  <c r="G24" i="2"/>
  <c r="H24" i="2"/>
  <c r="H23" i="2" s="1"/>
  <c r="J23" i="2"/>
  <c r="K24" i="2"/>
  <c r="L24" i="2" s="1"/>
  <c r="D24" i="2"/>
  <c r="G13" i="2"/>
  <c r="J13" i="2"/>
  <c r="G23" i="2" l="1"/>
  <c r="I23" i="2" s="1"/>
  <c r="I24" i="2"/>
  <c r="D23" i="2"/>
  <c r="F23" i="2" s="1"/>
  <c r="F24" i="2"/>
  <c r="L27" i="2"/>
  <c r="D26" i="2"/>
  <c r="F26" i="2" s="1"/>
  <c r="F27" i="2"/>
  <c r="G26" i="2"/>
  <c r="I26" i="2" s="1"/>
  <c r="I27" i="2"/>
  <c r="J26" i="2"/>
  <c r="L26" i="2" s="1"/>
  <c r="K23" i="2"/>
  <c r="L23" i="2" s="1"/>
  <c r="H13" i="2"/>
  <c r="H61" i="2" s="1"/>
  <c r="K13" i="2"/>
  <c r="L13" i="2" s="1"/>
  <c r="E9" i="2"/>
  <c r="F9" i="2" s="1"/>
  <c r="G61" i="2" l="1"/>
  <c r="I61" i="2" s="1"/>
  <c r="J61" i="2"/>
  <c r="I13" i="2"/>
  <c r="K61" i="2"/>
  <c r="E8" i="2"/>
  <c r="L61" i="2" l="1"/>
  <c r="D46" i="2"/>
  <c r="D8" i="2"/>
  <c r="F8" i="2" s="1"/>
  <c r="E13" i="2"/>
  <c r="D13" i="2"/>
  <c r="F13" i="2" l="1"/>
  <c r="D61" i="2"/>
  <c r="F47" i="2" l="1"/>
  <c r="E46" i="2"/>
  <c r="E61" i="2" s="1"/>
  <c r="F61" i="2" s="1"/>
  <c r="F46" i="2" l="1"/>
</calcChain>
</file>

<file path=xl/sharedStrings.xml><?xml version="1.0" encoding="utf-8"?>
<sst xmlns="http://schemas.openxmlformats.org/spreadsheetml/2006/main" count="134" uniqueCount="106">
  <si>
    <t>Всего</t>
  </si>
  <si>
    <t>Подпрограмма "Дорожное хозяйство"</t>
  </si>
  <si>
    <t>Подпрограмма "Укрепление пожарной безопасности в Ханты-Мансийском автономном округе – Югре"</t>
  </si>
  <si>
    <t>Подпрограмма "Создание условий для обеспечения качественными коммунальными услугами"</t>
  </si>
  <si>
    <t>Подпрограмма "Содействие развитию жилищного строительства"</t>
  </si>
  <si>
    <t>Подпрограмма "Развитие массовой физической культуры и спорта"</t>
  </si>
  <si>
    <t>Подпрограмма "Обеспечение прав граждан на доступ к культурным ценностям и информации"</t>
  </si>
  <si>
    <t>Подпрограмма "Ресурсное обеспечение в сфере образования, науки и молодежной политики"</t>
  </si>
  <si>
    <t>Подпрограмма "Территориальное планирование учреждений здравоохранения Ханты-Мансийского автономного округа – Югры"</t>
  </si>
  <si>
    <t>Октябрьский район</t>
  </si>
  <si>
    <t>Образовательно-культурный комплекс в д. Хулимсунт, Березовского района</t>
  </si>
  <si>
    <t>Детский сад на 60 мест в с. Саранпауль Березовского района</t>
  </si>
  <si>
    <t>Березовский район</t>
  </si>
  <si>
    <t>Ханты-Мансийский район</t>
  </si>
  <si>
    <t>Белоярский район</t>
  </si>
  <si>
    <t>Нефтеюганский район</t>
  </si>
  <si>
    <t xml:space="preserve">Изменение объема бюджетных ассигнований, выделенных из бюджета автономного округа на капитальные вложения объектов муниципальной собственности </t>
  </si>
  <si>
    <t>тыс. рублей</t>
  </si>
  <si>
    <t>Наименование (государственный (муниципальный) заказчик, государственная программа, подпрограмма,  объект)</t>
  </si>
  <si>
    <t>изменения
(+ / -)</t>
  </si>
  <si>
    <t>Примечание</t>
  </si>
  <si>
    <t>Уточненный план</t>
  </si>
  <si>
    <t>Детский сад на 240 мест в пгт. Октябрьское, Октябрьского района</t>
  </si>
  <si>
    <t>Реконструкция школы с пристроем для размещения групп детского сада п. Луговской</t>
  </si>
  <si>
    <t>Спортивный центр с универсальным игровым залом и плоскостными спортивными сооружениями в г. Мегионе</t>
  </si>
  <si>
    <t>Физкультурно-спортивный комплекс с универсальным игровым залом в г. Югорске</t>
  </si>
  <si>
    <t>Газоснабжение коттеджной застройки в 11Б микрорайоне г. Нефтеюганска</t>
  </si>
  <si>
    <t>Улица Киртбая от ул. 1 "З" до ул. 3 "З"</t>
  </si>
  <si>
    <t>Магистральные и внутриквартальные инженерные сети застройки жилыми домами поселка Пионерный города Когалыма</t>
  </si>
  <si>
    <t>Застройка микрорайона 5А г.Белоярский. Инженерные сети.3 этап</t>
  </si>
  <si>
    <t>Инженерные сети теплоснабжения, водоснабжения и канализации пгт. Междуреченский (ПИР)</t>
  </si>
  <si>
    <t>Жилой комплекс «Иртыш» в микрорайоне Гидронамыв. Строительство улиц и дорог. 1 этап</t>
  </si>
  <si>
    <t>Автомобильная дорога к пристани г. Мегион (проспект Победы)</t>
  </si>
  <si>
    <t>Государственная программа "Развитие здравоохранения на 2018–2025 годы и на период до 2030 года"</t>
  </si>
  <si>
    <t>Государственная программа "Развитие образования в Ханты-Мансийском автономном округе – Югре на 2018–2025 годы и на период до 2030 года"</t>
  </si>
  <si>
    <t>Государственная программа "Развитие культуры в Ханты-Мансийском автономном округе – Югре на 2018–2025 годы и на период до 2030 года"</t>
  </si>
  <si>
    <t>Государственная программа "Развитие физической культуры и спорта в Ханты-Мансийском автономном округе – Югре на 2018–2025 годы и на период до 2030 года"</t>
  </si>
  <si>
    <t>Государственная программа "Обеспечение доступным и комфортным жильем жителей Ханты-Мансийского автономного округа – Югры в 2018–2025 годах и на период до 2030 года"</t>
  </si>
  <si>
    <t>Государственная программа "Развитие жилищно-коммунального комплекса и повышение энергетической эффективности в Ханты-Мансийском автономном округе – Югре на 2018–2025 годы и на период до 2030 года"</t>
  </si>
  <si>
    <t>Государственная программа "Защита населения и территорий от чрезвычайных ситуаций, обеспечение пожарной безопасности в Ханты-Мансийском автономном округе – Югре на 2018–2025 годы и на период до 2030 года"</t>
  </si>
  <si>
    <t>Государственная программа "Развитие транспортной системы Ханты-Мансийского автономного округа – Югры на 2018–2025 годы и на период до 2030 года"</t>
  </si>
  <si>
    <t>Участковая больница на 25 коек и поликлиника на 85 посещений в смену в пгт. Талинка Октябрьского района</t>
  </si>
  <si>
    <t>Реконструкция больничного комплекса на 235 коек и 665 посещений в смену в г. Советский Советского района. Первый и четвертый этапы строительства.</t>
  </si>
  <si>
    <t>Реконструкция больничного комплекса на 235 коек и 665 посещений в смену в г.Советский Советского района. Второй и третий этапы строительства</t>
  </si>
  <si>
    <t>Советский район</t>
  </si>
  <si>
    <t>2018 год</t>
  </si>
  <si>
    <t>2019 год</t>
  </si>
  <si>
    <t>2020 год</t>
  </si>
  <si>
    <t>г. Нижневартовск</t>
  </si>
  <si>
    <t>г. Сургут</t>
  </si>
  <si>
    <t>Средняя общеобразовательная школа в микрорайоне 33 г. Сургута</t>
  </si>
  <si>
    <t>Комплекс «Школа - Детский сад» в п. Юганская Обь Нефтеюганского района (130 учащихся/ 80 мест)</t>
  </si>
  <si>
    <t>Средняя общеобразовательная школа на 900 учащихся в квартале №18 г.Нижневартовска</t>
  </si>
  <si>
    <t>г. Лангепас</t>
  </si>
  <si>
    <t>Реконструкция здания муниципального образовательного учреждения "Средняя общеобразовательная школа № 4" и муниципального общеобразовательного учреждения "Гимназия № 6", г. Лангепас, ул. Мира, д. 28 (II этап)</t>
  </si>
  <si>
    <t>Сургутский район</t>
  </si>
  <si>
    <t>Спортивно-досуговый комплекс пгт. Белый Яр. 2 очередь. Культурно-досуговый центр</t>
  </si>
  <si>
    <t>Участок тепловых сетей 2Д800 мм от УТ-4 до ул. 50 лет Октября с переходом ул. Заречная, 2Д700 мм от ул. 50 лет Октября в г. Мегионе. 1 этап строительства</t>
  </si>
  <si>
    <t>Инженерные сети индивидуальной жилой застройки в микрорайоне 4а, г. Лангепас</t>
  </si>
  <si>
    <t>Обеспечение водоснабжением г. Белоярский</t>
  </si>
  <si>
    <t>Реконструкция ВОС в д.Ярки Ханты-Мансийского района</t>
  </si>
  <si>
    <t>Строительство газораспределительной станции в д.Ярки Ханты-Мансийского района</t>
  </si>
  <si>
    <t>Строительство автодорог микрорайона № 4а г. Лангепас</t>
  </si>
  <si>
    <t>Ответственным исполнителем ГП предлагается перераспределение средств на мероприятие некапитального характера (ремонт дорог местного значения МО) в связи с отсутствием возможности завершения строительства по существующей документации.</t>
  </si>
  <si>
    <t>Автодорога по ул. Нефтяников (от ул. Сургутская до ул. Пойменная) (участок от ул. Юганская до ул. Усть-Балыкская). 1 этап</t>
  </si>
  <si>
    <t>Автодорога по ул. Нефтяников (от ул. Сургутская до ул. Пойменная) (участок от ул. Юганская до ул. Усть-Балыкская). 2 этап</t>
  </si>
  <si>
    <t>Ответственным исполнителем ГП предлагается перераспределение средств на мероприятие некапитального характера (ремонт дорог местного значения МО в целях приведения в нормативное состояние) в связи с отсутствием проведения строительных работ.</t>
  </si>
  <si>
    <t>Улица Мира от улицы Героев Самотлора до Восточного обхода г. Нижневартовска</t>
  </si>
  <si>
    <t>Улица Ленина от улицы Ханты-Мансийской до Восточного обхода г. Нижневартовска (1, 2 этапы)</t>
  </si>
  <si>
    <t>Ответственным исполнителем ГП предлагается включение объекта для завершения строительства в 2019 году за счет перераспределения средств с мероприятия некапитального характера (ремонт дорог местного значения МО). В 2017 году работы выполнены не в полном объеме, в связи с чем возникла потребность в дополнительном финансировании.</t>
  </si>
  <si>
    <t xml:space="preserve">Ответственным исполнителем ГП предлагается увеличение средств для обеспечения принятых обязательств по завершению строительства в 2019 году за счет перераспределения средств с мероприятия некапитального характера (ремонт дорог местного значения МО). </t>
  </si>
  <si>
    <t>Строительство автомобильной дороги от ул. Дзержинского до ул. Объездная с устройством транспортных развязок на пересечении ул. Дзержинского - ул. Рознина и ул. Дзержинского - ул. Объездная</t>
  </si>
  <si>
    <t>Ответственным исполнителем ГП предлагается увеличение средств под планируемое выполнение работ в текущем году за счет перераспределения средств с объекта "Жилой комплекс «Иртыш» в микрорайоне Гидронамыв. Строительство улиц и дорог. 1 этап", строительство которого завершено.</t>
  </si>
  <si>
    <t>Улица Звездная в городе Югорске</t>
  </si>
  <si>
    <t>Объездная автомобильная дорога на участке в 6 микрорайоне г. Белоярский. 1 этап</t>
  </si>
  <si>
    <t>Ответственным исполнителем ГП предлагается увеличение средств для обеспечения финансирования принятых обязательств по строительству за счет средств мероприятия некапитального характера (ремонт дорог МО).</t>
  </si>
  <si>
    <t>Ответственным исполнителем ГП на основании положительного заключения о проверке проекта на предмет эффективности использования бюджетных средств объект предлагается к включению в АИП за счет средств мероприятия некапитального характера (ремонт дорог МО).</t>
  </si>
  <si>
    <t>Автодорога в с. Шеркалы (подъездные пути к мосту через р. Курко-Сойм в с. Шеркалы Октябрьского района)</t>
  </si>
  <si>
    <t>Реконструкция автомобильных дорог для организации автобусного движения в пгт. Белый Яр</t>
  </si>
  <si>
    <t>Реконструкция улиц для организации автобусного движения п.Солнечный</t>
  </si>
  <si>
    <t>Ответственным исполнителем ГП предлагается включение объекта, включенного в План снижения объемов и количества незавершенного строительства, для завершения реконструкции в 2018 году за счет перераспределения средств с объекта "Реконструкция автомобильных дорог для организации автобусного движения в пгт.Белый Яр", по которому контракт на СМР не заключен.</t>
  </si>
  <si>
    <t>Ответственным исполнителем ГП предлагается увеличение средств под планируемое выполнение работ в текущем году за счет средств переходящего остатка дорожного фонда.</t>
  </si>
  <si>
    <t>Ответственным исполнителем ГП предлагается увеличение средств под планируемое выполнение работ в текущем году средств переходящего остатка дорожного фонда.</t>
  </si>
  <si>
    <t>Ответственным исполнителем ГП предлагается обеспечить финансированием в более ранние сроки (2018-2019гг.) завершение строительства объекта за счет нераспределенных средств 2018 года и средств 2019 года объекта «Реконструкция здания ДК «Геолог». Высвобождаемые средства 2020 года перераспределяются на объект «Реконструкция здания ДК «Геолог».</t>
  </si>
  <si>
    <t>Ответственным исполнителем ГП предлагается включение объекта на 2019 год, являющегося первоочередным, в целях выполнения поручения Президента РФ, за счет средств, дополнительно направленных на капитальные вложения.</t>
  </si>
  <si>
    <t>Ответственным исполнителем ГП предлагается перераспределение средств по 2019-2020 годам для обеспечения соблюдения условий предоставления субсидий из федерального бюджета.</t>
  </si>
  <si>
    <t>Ответственным исполнителем ГП предлагается перераспределение средств по 2019-2020 годам для обеспечения соблюдения условий предоставления субсидий из федерального бюджета по объекту "Средняя общеобразовательная школа на 900 учащихся в квартале № 18 г. Нижневартовска".</t>
  </si>
  <si>
    <t>Ответственным исполнителем ГП предлагается перераспределение средств по 2018-2019 годам под планируемое выполнение работ в текущем году в соответствии со сроками по заключенному контракту и планируемым предоставлением субсидий из федерального бюджета на 2019-2020 годы.</t>
  </si>
  <si>
    <t>Ответственным исполнителем ГП предлагается увеличение высвобождаемых средств на 2018 год.</t>
  </si>
  <si>
    <t>Объект введен в эксплуатацию, в связи с направлением в 2017 году дополнительных средств под планируемое выполнение работ. В связи с чем Ответственным исполнителем ГП предложено перераспределить средства на другие объекты.</t>
  </si>
  <si>
    <t>Строительные работы по контракту выполнены в полном объеме, в связи с направлением в 2017 году дополнительных средств под планируемое выполнение работ. В связи с чем Ответственным исполнителем ГП предложено перераспределить средства на другие объекты.</t>
  </si>
  <si>
    <t>г. Мегион</t>
  </si>
  <si>
    <t>г. Югорск</t>
  </si>
  <si>
    <t>г. Нефтеюганск</t>
  </si>
  <si>
    <t>г. Когалым</t>
  </si>
  <si>
    <t>Кондинский район</t>
  </si>
  <si>
    <t>г. Ханты-Мансийск</t>
  </si>
  <si>
    <t xml:space="preserve">Ответственным исполнителем ГП предлагается увеличение средств для обеспечения финансирования принятых обязательств по строительству. </t>
  </si>
  <si>
    <t xml:space="preserve">Ответственным исполнителем ГП предлагается включение объекта для завершения проектных работ. </t>
  </si>
  <si>
    <t>Ответственным исполнителем ГП предлагается увеличение средств для обеспечения финансирования принятых обязательств по строительству.</t>
  </si>
  <si>
    <t xml:space="preserve">Ответственным исполнителем ГП предлагается увеличение средств для завершения строительства с учетом планируемого предоставления субсидий из федерального бюджета на 2019-2020 годы. </t>
  </si>
  <si>
    <t>Ответственным исполнителем ГП предлагается уменьшение средств, в связи с направлением в 2017 году дополнительных средств под планируемое выполнение работ.</t>
  </si>
  <si>
    <t xml:space="preserve">Ответственным исполнителем ГП предлагается включение объекта для обеспечения финансирования завершения строительства. </t>
  </si>
  <si>
    <t xml:space="preserve">Ответственным исполнителем ГП предлагается включение объекта для завершения проектирования. </t>
  </si>
  <si>
    <t xml:space="preserve">Ответственным исполнителем ГП предлагается перераспределение средств по 2018-2019 годам под планируемое выполнение работ в текущем году в соответствии со сроками по заключенному контракту. </t>
  </si>
  <si>
    <t>Приложение 16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</si>
</sst>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00\ 0\ 00\ 00000"/>
    <numFmt numFmtId="166" formatCode="#,##0.0_ ;[Red]\-#,##0.0\ "/>
    <numFmt numFmtId="167" formatCode="#,##0.0_ ;\-#,##0.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41">
    <xf numFmtId="0" fontId="0" fillId="0" borderId="0" xfId="0"/>
    <xf numFmtId="164" fontId="2" fillId="2" borderId="1" xfId="1" applyNumberFormat="1" applyFont="1" applyFill="1" applyBorder="1" applyAlignment="1" applyProtection="1">
      <alignment horizontal="left" vertical="center"/>
      <protection hidden="1"/>
    </xf>
    <xf numFmtId="165" fontId="3" fillId="2" borderId="1" xfId="1" applyNumberFormat="1" applyFont="1" applyFill="1" applyBorder="1" applyAlignment="1" applyProtection="1">
      <alignment vertical="center" wrapText="1"/>
      <protection hidden="1"/>
    </xf>
    <xf numFmtId="0" fontId="5" fillId="2" borderId="0" xfId="2" applyFont="1" applyFill="1" applyAlignment="1" applyProtection="1">
      <alignment horizontal="left" vertical="center"/>
      <protection hidden="1"/>
    </xf>
    <xf numFmtId="0" fontId="5" fillId="2" borderId="0" xfId="2" applyFont="1" applyFill="1" applyAlignment="1" applyProtection="1">
      <alignment vertical="center"/>
      <protection hidden="1"/>
    </xf>
    <xf numFmtId="0" fontId="5" fillId="2" borderId="0" xfId="2" applyNumberFormat="1" applyFont="1" applyFill="1" applyAlignment="1" applyProtection="1">
      <alignment horizontal="left" vertical="center"/>
      <protection hidden="1"/>
    </xf>
    <xf numFmtId="0" fontId="5" fillId="2" borderId="0" xfId="1" applyFont="1" applyFill="1" applyAlignment="1">
      <alignment vertical="center"/>
    </xf>
    <xf numFmtId="0" fontId="6" fillId="2" borderId="0" xfId="0" applyFont="1" applyFill="1" applyAlignment="1">
      <alignment horizontal="left" vertical="center"/>
    </xf>
    <xf numFmtId="0" fontId="5" fillId="2" borderId="0" xfId="1" applyFont="1" applyFill="1" applyAlignment="1">
      <alignment horizontal="left" vertical="center"/>
    </xf>
    <xf numFmtId="165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vertical="center" wrapText="1"/>
      <protection hidden="1"/>
    </xf>
    <xf numFmtId="0" fontId="3" fillId="2" borderId="0" xfId="5" applyFont="1" applyFill="1" applyAlignment="1" applyProtection="1">
      <alignment horizontal="right" vertical="center" wrapText="1"/>
      <protection hidden="1"/>
    </xf>
    <xf numFmtId="0" fontId="3" fillId="2" borderId="0" xfId="2" applyNumberFormat="1" applyFont="1" applyFill="1" applyAlignment="1" applyProtection="1">
      <alignment vertical="center" wrapText="1"/>
      <protection hidden="1"/>
    </xf>
    <xf numFmtId="0" fontId="3" fillId="2" borderId="1" xfId="1" applyFont="1" applyFill="1" applyBorder="1" applyAlignment="1">
      <alignment vertical="center" wrapText="1"/>
    </xf>
    <xf numFmtId="0" fontId="3" fillId="2" borderId="0" xfId="1" applyFont="1" applyFill="1" applyAlignment="1">
      <alignment vertical="center" wrapText="1"/>
    </xf>
    <xf numFmtId="0" fontId="3" fillId="2" borderId="0" xfId="1" applyFont="1" applyFill="1" applyAlignment="1">
      <alignment vertical="center"/>
    </xf>
    <xf numFmtId="0" fontId="3" fillId="2" borderId="0" xfId="1" applyNumberFormat="1" applyFont="1" applyFill="1" applyBorder="1" applyAlignment="1" applyProtection="1">
      <alignment vertical="center" wrapText="1"/>
      <protection hidden="1"/>
    </xf>
    <xf numFmtId="0" fontId="3" fillId="2" borderId="0" xfId="1" applyNumberFormat="1" applyFont="1" applyFill="1" applyAlignment="1" applyProtection="1">
      <alignment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0" xfId="1" applyFont="1" applyFill="1" applyAlignment="1">
      <alignment vertical="center"/>
    </xf>
    <xf numFmtId="164" fontId="3" fillId="2" borderId="1" xfId="1" applyNumberFormat="1" applyFont="1" applyFill="1" applyBorder="1" applyAlignment="1" applyProtection="1">
      <alignment horizontal="left" vertical="center"/>
      <protection hidden="1"/>
    </xf>
    <xf numFmtId="0" fontId="3" fillId="2" borderId="0" xfId="1" applyFont="1" applyFill="1" applyAlignment="1">
      <alignment horizontal="left" vertical="center"/>
    </xf>
    <xf numFmtId="166" fontId="3" fillId="2" borderId="0" xfId="1" applyNumberFormat="1" applyFont="1" applyFill="1" applyAlignment="1">
      <alignment vertical="center"/>
    </xf>
    <xf numFmtId="165" fontId="3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1" xfId="1" applyNumberFormat="1" applyFont="1" applyFill="1" applyBorder="1" applyAlignment="1" applyProtection="1">
      <alignment horizontal="left" vertical="center" wrapText="1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3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0" xfId="3" applyFont="1" applyFill="1" applyAlignment="1" applyProtection="1">
      <alignment horizontal="center" vertical="center" wrapText="1"/>
      <protection hidden="1"/>
    </xf>
    <xf numFmtId="0" fontId="3" fillId="2" borderId="1" xfId="2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3" applyFont="1" applyFill="1" applyBorder="1" applyAlignment="1" applyProtection="1">
      <alignment horizontal="right" vertical="center" wrapText="1"/>
      <protection hidden="1"/>
    </xf>
    <xf numFmtId="165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1" xfId="1" applyNumberFormat="1" applyFont="1" applyFill="1" applyBorder="1" applyAlignment="1" applyProtection="1">
      <alignment horizontal="left" vertical="center" wrapText="1"/>
      <protection hidden="1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2 4" xfId="2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8"/>
  <sheetViews>
    <sheetView showGridLines="0" tabSelected="1" zoomScale="60" zoomScaleNormal="60" workbookViewId="0">
      <pane xSplit="3" ySplit="7" topLeftCell="D52" activePane="bottomRight" state="frozen"/>
      <selection pane="topRight" activeCell="D1" sqref="D1"/>
      <selection pane="bottomLeft" activeCell="A8" sqref="A8"/>
      <selection pane="bottomRight" activeCell="B6" sqref="B6:M61"/>
    </sheetView>
  </sheetViews>
  <sheetFormatPr defaultColWidth="9.140625" defaultRowHeight="15.75" x14ac:dyDescent="0.25"/>
  <cols>
    <col min="1" max="1" width="1" style="6" customWidth="1"/>
    <col min="2" max="2" width="18.5703125" style="8" customWidth="1"/>
    <col min="3" max="3" width="63.85546875" style="8" customWidth="1"/>
    <col min="4" max="12" width="16.28515625" style="6" customWidth="1"/>
    <col min="13" max="13" width="63.7109375" style="14" customWidth="1"/>
    <col min="14" max="233" width="9.140625" style="6" customWidth="1"/>
    <col min="234" max="16384" width="9.140625" style="6"/>
  </cols>
  <sheetData>
    <row r="1" spans="1:13" x14ac:dyDescent="0.25">
      <c r="B1" s="7"/>
      <c r="C1" s="3"/>
      <c r="D1" s="4"/>
      <c r="E1" s="4"/>
      <c r="F1" s="4"/>
      <c r="G1" s="4"/>
      <c r="H1" s="4"/>
      <c r="I1" s="4"/>
      <c r="J1" s="4"/>
      <c r="K1" s="4"/>
      <c r="L1" s="4"/>
      <c r="M1" s="11" t="s">
        <v>105</v>
      </c>
    </row>
    <row r="2" spans="1:13" ht="16.5" customHeight="1" x14ac:dyDescent="0.25">
      <c r="B2" s="7"/>
      <c r="C2" s="5"/>
      <c r="D2" s="4"/>
      <c r="E2" s="4"/>
      <c r="F2" s="4"/>
      <c r="G2" s="4"/>
      <c r="H2" s="4"/>
      <c r="I2" s="4"/>
      <c r="J2" s="4"/>
      <c r="K2" s="4"/>
      <c r="L2" s="4"/>
      <c r="M2" s="12"/>
    </row>
    <row r="3" spans="1:13" ht="16.5" customHeight="1" x14ac:dyDescent="0.25">
      <c r="B3" s="31" t="s">
        <v>16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</row>
    <row r="4" spans="1:13" ht="16.5" customHeight="1" x14ac:dyDescent="0.25"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3" ht="16.5" customHeight="1" x14ac:dyDescent="0.25">
      <c r="B5" s="7"/>
      <c r="C5" s="5"/>
      <c r="D5" s="4"/>
      <c r="E5" s="4"/>
      <c r="F5" s="4"/>
      <c r="G5" s="4"/>
      <c r="H5" s="4"/>
      <c r="I5" s="4"/>
      <c r="J5" s="4"/>
      <c r="K5" s="4"/>
      <c r="L5" s="4"/>
      <c r="M5" s="12"/>
    </row>
    <row r="6" spans="1:13" s="15" customFormat="1" x14ac:dyDescent="0.25">
      <c r="B6" s="33" t="s">
        <v>18</v>
      </c>
      <c r="C6" s="33"/>
      <c r="D6" s="32" t="s">
        <v>45</v>
      </c>
      <c r="E6" s="32"/>
      <c r="F6" s="32"/>
      <c r="G6" s="32" t="s">
        <v>46</v>
      </c>
      <c r="H6" s="32"/>
      <c r="I6" s="32"/>
      <c r="J6" s="32" t="s">
        <v>47</v>
      </c>
      <c r="K6" s="32"/>
      <c r="L6" s="32"/>
      <c r="M6" s="38" t="s">
        <v>17</v>
      </c>
    </row>
    <row r="7" spans="1:13" s="14" customFormat="1" ht="31.5" x14ac:dyDescent="0.25">
      <c r="A7" s="16"/>
      <c r="B7" s="33"/>
      <c r="C7" s="33"/>
      <c r="D7" s="25" t="s">
        <v>21</v>
      </c>
      <c r="E7" s="25" t="s">
        <v>19</v>
      </c>
      <c r="F7" s="25" t="s">
        <v>21</v>
      </c>
      <c r="G7" s="25" t="s">
        <v>21</v>
      </c>
      <c r="H7" s="25" t="s">
        <v>19</v>
      </c>
      <c r="I7" s="25" t="s">
        <v>21</v>
      </c>
      <c r="J7" s="25" t="s">
        <v>21</v>
      </c>
      <c r="K7" s="25" t="s">
        <v>19</v>
      </c>
      <c r="L7" s="25" t="s">
        <v>21</v>
      </c>
      <c r="M7" s="25" t="s">
        <v>20</v>
      </c>
    </row>
    <row r="8" spans="1:13" s="15" customFormat="1" ht="54" customHeight="1" x14ac:dyDescent="0.25">
      <c r="A8" s="17"/>
      <c r="B8" s="35" t="s">
        <v>33</v>
      </c>
      <c r="C8" s="35"/>
      <c r="D8" s="27">
        <f>D9</f>
        <v>457809</v>
      </c>
      <c r="E8" s="27">
        <f t="shared" ref="E8:K8" si="0">E9</f>
        <v>151979</v>
      </c>
      <c r="F8" s="27">
        <f t="shared" ref="F8" si="1">D8+E8</f>
        <v>609788</v>
      </c>
      <c r="G8" s="27">
        <f t="shared" si="0"/>
        <v>0</v>
      </c>
      <c r="H8" s="27">
        <f t="shared" si="0"/>
        <v>0</v>
      </c>
      <c r="I8" s="27">
        <f t="shared" ref="I8:I61" si="2">G8+H8</f>
        <v>0</v>
      </c>
      <c r="J8" s="27">
        <f t="shared" si="0"/>
        <v>0</v>
      </c>
      <c r="K8" s="27">
        <f t="shared" si="0"/>
        <v>0</v>
      </c>
      <c r="L8" s="27">
        <f t="shared" ref="L8:L61" si="3">J8+K8</f>
        <v>0</v>
      </c>
      <c r="M8" s="13"/>
    </row>
    <row r="9" spans="1:13" s="15" customFormat="1" ht="48" customHeight="1" x14ac:dyDescent="0.25">
      <c r="A9" s="17"/>
      <c r="B9" s="36" t="s">
        <v>8</v>
      </c>
      <c r="C9" s="36"/>
      <c r="D9" s="28">
        <v>457809</v>
      </c>
      <c r="E9" s="28">
        <f>E10+E11+E12</f>
        <v>151979</v>
      </c>
      <c r="F9" s="28">
        <f>D9+E9</f>
        <v>609788</v>
      </c>
      <c r="G9" s="28">
        <v>0</v>
      </c>
      <c r="H9" s="28">
        <v>0</v>
      </c>
      <c r="I9" s="28">
        <f t="shared" si="2"/>
        <v>0</v>
      </c>
      <c r="J9" s="28">
        <v>0</v>
      </c>
      <c r="K9" s="28">
        <v>0</v>
      </c>
      <c r="L9" s="28">
        <f t="shared" si="3"/>
        <v>0</v>
      </c>
      <c r="M9" s="13"/>
    </row>
    <row r="10" spans="1:13" s="15" customFormat="1" ht="47.25" x14ac:dyDescent="0.25">
      <c r="A10" s="17"/>
      <c r="B10" s="24" t="s">
        <v>9</v>
      </c>
      <c r="C10" s="24" t="s">
        <v>41</v>
      </c>
      <c r="D10" s="28">
        <v>0</v>
      </c>
      <c r="E10" s="28">
        <v>2904.4</v>
      </c>
      <c r="F10" s="28">
        <f t="shared" ref="F10:F61" si="4">D10+E10</f>
        <v>2904.4</v>
      </c>
      <c r="G10" s="28">
        <v>0</v>
      </c>
      <c r="H10" s="28">
        <v>0</v>
      </c>
      <c r="I10" s="28">
        <f t="shared" si="2"/>
        <v>0</v>
      </c>
      <c r="J10" s="28">
        <v>0</v>
      </c>
      <c r="K10" s="28">
        <v>0</v>
      </c>
      <c r="L10" s="28">
        <f t="shared" si="3"/>
        <v>0</v>
      </c>
      <c r="M10" s="13" t="s">
        <v>97</v>
      </c>
    </row>
    <row r="11" spans="1:13" s="15" customFormat="1" ht="47.25" x14ac:dyDescent="0.25">
      <c r="A11" s="17"/>
      <c r="B11" s="36" t="s">
        <v>44</v>
      </c>
      <c r="C11" s="24" t="s">
        <v>42</v>
      </c>
      <c r="D11" s="28">
        <v>0</v>
      </c>
      <c r="E11" s="28">
        <v>3302.2</v>
      </c>
      <c r="F11" s="28">
        <f t="shared" si="4"/>
        <v>3302.2</v>
      </c>
      <c r="G11" s="28">
        <v>0</v>
      </c>
      <c r="H11" s="28">
        <v>0</v>
      </c>
      <c r="I11" s="28">
        <f t="shared" si="2"/>
        <v>0</v>
      </c>
      <c r="J11" s="28">
        <v>0</v>
      </c>
      <c r="K11" s="28">
        <v>0</v>
      </c>
      <c r="L11" s="28">
        <f t="shared" si="3"/>
        <v>0</v>
      </c>
      <c r="M11" s="13" t="s">
        <v>98</v>
      </c>
    </row>
    <row r="12" spans="1:13" s="15" customFormat="1" ht="47.25" x14ac:dyDescent="0.25">
      <c r="A12" s="17"/>
      <c r="B12" s="36"/>
      <c r="C12" s="24" t="s">
        <v>43</v>
      </c>
      <c r="D12" s="28">
        <v>457809</v>
      </c>
      <c r="E12" s="28">
        <v>145772.4</v>
      </c>
      <c r="F12" s="28">
        <f t="shared" si="4"/>
        <v>603581.4</v>
      </c>
      <c r="G12" s="28">
        <v>0</v>
      </c>
      <c r="H12" s="28">
        <v>0</v>
      </c>
      <c r="I12" s="28">
        <f t="shared" si="2"/>
        <v>0</v>
      </c>
      <c r="J12" s="28">
        <v>0</v>
      </c>
      <c r="K12" s="28">
        <v>0</v>
      </c>
      <c r="L12" s="28">
        <f t="shared" si="3"/>
        <v>0</v>
      </c>
      <c r="M12" s="13" t="s">
        <v>99</v>
      </c>
    </row>
    <row r="13" spans="1:13" s="15" customFormat="1" ht="57.75" customHeight="1" x14ac:dyDescent="0.25">
      <c r="A13" s="17"/>
      <c r="B13" s="35" t="s">
        <v>34</v>
      </c>
      <c r="C13" s="35"/>
      <c r="D13" s="27">
        <f>D14</f>
        <v>887655.5</v>
      </c>
      <c r="E13" s="27">
        <f t="shared" ref="E13:K13" si="5">E14</f>
        <v>147973.69999999998</v>
      </c>
      <c r="F13" s="27">
        <f t="shared" si="4"/>
        <v>1035629.2</v>
      </c>
      <c r="G13" s="27">
        <f t="shared" si="5"/>
        <v>1782719.3</v>
      </c>
      <c r="H13" s="27">
        <f t="shared" si="5"/>
        <v>173242.2</v>
      </c>
      <c r="I13" s="27">
        <f t="shared" si="2"/>
        <v>1955961.5</v>
      </c>
      <c r="J13" s="27">
        <f t="shared" si="5"/>
        <v>1821709.5</v>
      </c>
      <c r="K13" s="27">
        <f t="shared" si="5"/>
        <v>207781.19999999998</v>
      </c>
      <c r="L13" s="27">
        <f t="shared" si="3"/>
        <v>2029490.7</v>
      </c>
      <c r="M13" s="13"/>
    </row>
    <row r="14" spans="1:13" s="15" customFormat="1" ht="57.75" customHeight="1" x14ac:dyDescent="0.25">
      <c r="A14" s="17"/>
      <c r="B14" s="36" t="s">
        <v>7</v>
      </c>
      <c r="C14" s="36"/>
      <c r="D14" s="28">
        <v>887655.5</v>
      </c>
      <c r="E14" s="28">
        <f>E15+E18+E19+E16+E20+E21+E22+E17</f>
        <v>147973.69999999998</v>
      </c>
      <c r="F14" s="28">
        <f t="shared" si="4"/>
        <v>1035629.2</v>
      </c>
      <c r="G14" s="28">
        <v>1782719.3</v>
      </c>
      <c r="H14" s="28">
        <f>H15+H18+H19+H16+H20+H21+H22+H17</f>
        <v>173242.2</v>
      </c>
      <c r="I14" s="28">
        <f t="shared" si="2"/>
        <v>1955961.5</v>
      </c>
      <c r="J14" s="28">
        <v>1821709.5</v>
      </c>
      <c r="K14" s="28">
        <f>K15+K18+K19+K16+K20+K21+K22+K17</f>
        <v>207781.19999999998</v>
      </c>
      <c r="L14" s="28">
        <f t="shared" si="3"/>
        <v>2029490.7</v>
      </c>
      <c r="M14" s="13"/>
    </row>
    <row r="15" spans="1:13" s="19" customFormat="1" ht="63" x14ac:dyDescent="0.25">
      <c r="A15" s="18"/>
      <c r="B15" s="24" t="s">
        <v>48</v>
      </c>
      <c r="C15" s="24" t="s">
        <v>52</v>
      </c>
      <c r="D15" s="28">
        <v>0</v>
      </c>
      <c r="E15" s="28">
        <v>0</v>
      </c>
      <c r="F15" s="28">
        <f t="shared" si="4"/>
        <v>0</v>
      </c>
      <c r="G15" s="28">
        <v>298574.8</v>
      </c>
      <c r="H15" s="28">
        <v>-109032.1</v>
      </c>
      <c r="I15" s="28">
        <f t="shared" si="2"/>
        <v>189542.69999999998</v>
      </c>
      <c r="J15" s="28">
        <v>0</v>
      </c>
      <c r="K15" s="28">
        <v>316813.3</v>
      </c>
      <c r="L15" s="28">
        <f t="shared" si="3"/>
        <v>316813.3</v>
      </c>
      <c r="M15" s="10" t="s">
        <v>85</v>
      </c>
    </row>
    <row r="16" spans="1:13" s="19" customFormat="1" ht="94.5" x14ac:dyDescent="0.25">
      <c r="A16" s="18"/>
      <c r="B16" s="24" t="s">
        <v>49</v>
      </c>
      <c r="C16" s="24" t="s">
        <v>50</v>
      </c>
      <c r="D16" s="28">
        <v>4600</v>
      </c>
      <c r="E16" s="28">
        <v>0</v>
      </c>
      <c r="F16" s="28">
        <f t="shared" si="4"/>
        <v>4600</v>
      </c>
      <c r="G16" s="28">
        <v>415000</v>
      </c>
      <c r="H16" s="28">
        <v>109032.1</v>
      </c>
      <c r="I16" s="28">
        <f t="shared" si="2"/>
        <v>524032.1</v>
      </c>
      <c r="J16" s="28">
        <v>419716</v>
      </c>
      <c r="K16" s="28">
        <v>-109032.1</v>
      </c>
      <c r="L16" s="28">
        <f t="shared" si="3"/>
        <v>310683.90000000002</v>
      </c>
      <c r="M16" s="10" t="s">
        <v>86</v>
      </c>
    </row>
    <row r="17" spans="1:13" s="19" customFormat="1" ht="63" x14ac:dyDescent="0.25">
      <c r="A17" s="18"/>
      <c r="B17" s="24" t="s">
        <v>53</v>
      </c>
      <c r="C17" s="24" t="s">
        <v>54</v>
      </c>
      <c r="D17" s="28">
        <v>0</v>
      </c>
      <c r="E17" s="28">
        <v>0</v>
      </c>
      <c r="F17" s="28">
        <f t="shared" si="4"/>
        <v>0</v>
      </c>
      <c r="G17" s="28">
        <v>0</v>
      </c>
      <c r="H17" s="28">
        <v>81992.5</v>
      </c>
      <c r="I17" s="28">
        <f t="shared" si="2"/>
        <v>81992.5</v>
      </c>
      <c r="J17" s="28">
        <v>0</v>
      </c>
      <c r="K17" s="28">
        <v>0</v>
      </c>
      <c r="L17" s="28">
        <f t="shared" si="3"/>
        <v>0</v>
      </c>
      <c r="M17" s="10" t="s">
        <v>84</v>
      </c>
    </row>
    <row r="18" spans="1:13" s="19" customFormat="1" ht="47.25" x14ac:dyDescent="0.25">
      <c r="A18" s="18"/>
      <c r="B18" s="36" t="s">
        <v>12</v>
      </c>
      <c r="C18" s="9" t="s">
        <v>10</v>
      </c>
      <c r="D18" s="28">
        <v>130000</v>
      </c>
      <c r="E18" s="28">
        <v>100106</v>
      </c>
      <c r="F18" s="28">
        <f t="shared" si="4"/>
        <v>230106</v>
      </c>
      <c r="G18" s="28">
        <v>0</v>
      </c>
      <c r="H18" s="28">
        <v>0</v>
      </c>
      <c r="I18" s="28">
        <f t="shared" si="2"/>
        <v>0</v>
      </c>
      <c r="J18" s="28">
        <v>0</v>
      </c>
      <c r="K18" s="28">
        <v>0</v>
      </c>
      <c r="L18" s="28">
        <f t="shared" si="3"/>
        <v>0</v>
      </c>
      <c r="M18" s="10" t="s">
        <v>97</v>
      </c>
    </row>
    <row r="19" spans="1:13" s="19" customFormat="1" ht="63" x14ac:dyDescent="0.25">
      <c r="A19" s="18"/>
      <c r="B19" s="36"/>
      <c r="C19" s="9" t="s">
        <v>11</v>
      </c>
      <c r="D19" s="28">
        <v>0</v>
      </c>
      <c r="E19" s="28">
        <v>30099.9</v>
      </c>
      <c r="F19" s="28">
        <f t="shared" si="4"/>
        <v>30099.9</v>
      </c>
      <c r="G19" s="28">
        <v>0</v>
      </c>
      <c r="H19" s="28">
        <v>42072.6</v>
      </c>
      <c r="I19" s="28">
        <f t="shared" si="2"/>
        <v>42072.6</v>
      </c>
      <c r="J19" s="28"/>
      <c r="K19" s="28"/>
      <c r="L19" s="28">
        <f t="shared" si="3"/>
        <v>0</v>
      </c>
      <c r="M19" s="9" t="s">
        <v>100</v>
      </c>
    </row>
    <row r="20" spans="1:13" s="19" customFormat="1" ht="94.5" x14ac:dyDescent="0.25">
      <c r="A20" s="18"/>
      <c r="B20" s="24" t="s">
        <v>9</v>
      </c>
      <c r="C20" s="9" t="s">
        <v>22</v>
      </c>
      <c r="D20" s="28">
        <v>129586.6</v>
      </c>
      <c r="E20" s="28">
        <v>-69804.5</v>
      </c>
      <c r="F20" s="28">
        <f t="shared" si="4"/>
        <v>59782.100000000006</v>
      </c>
      <c r="G20" s="28">
        <v>0</v>
      </c>
      <c r="H20" s="28">
        <v>49177.1</v>
      </c>
      <c r="I20" s="28">
        <f t="shared" si="2"/>
        <v>49177.1</v>
      </c>
      <c r="J20" s="28">
        <v>0</v>
      </c>
      <c r="K20" s="28">
        <v>0</v>
      </c>
      <c r="L20" s="28">
        <f t="shared" si="3"/>
        <v>0</v>
      </c>
      <c r="M20" s="10" t="s">
        <v>87</v>
      </c>
    </row>
    <row r="21" spans="1:13" s="19" customFormat="1" ht="47.25" x14ac:dyDescent="0.25">
      <c r="A21" s="18"/>
      <c r="B21" s="24" t="s">
        <v>13</v>
      </c>
      <c r="C21" s="9" t="s">
        <v>23</v>
      </c>
      <c r="D21" s="28">
        <v>13703</v>
      </c>
      <c r="E21" s="28">
        <v>15643.9</v>
      </c>
      <c r="F21" s="28">
        <f t="shared" si="4"/>
        <v>29346.9</v>
      </c>
      <c r="G21" s="28">
        <v>0</v>
      </c>
      <c r="H21" s="28">
        <v>0</v>
      </c>
      <c r="I21" s="28">
        <f t="shared" si="2"/>
        <v>0</v>
      </c>
      <c r="J21" s="28">
        <v>0</v>
      </c>
      <c r="K21" s="28">
        <v>0</v>
      </c>
      <c r="L21" s="28">
        <f t="shared" si="3"/>
        <v>0</v>
      </c>
      <c r="M21" s="10" t="s">
        <v>97</v>
      </c>
    </row>
    <row r="22" spans="1:13" s="19" customFormat="1" ht="47.25" x14ac:dyDescent="0.25">
      <c r="A22" s="18"/>
      <c r="B22" s="24" t="s">
        <v>15</v>
      </c>
      <c r="C22" s="9" t="s">
        <v>51</v>
      </c>
      <c r="D22" s="28">
        <v>50000</v>
      </c>
      <c r="E22" s="28">
        <v>71928.399999999994</v>
      </c>
      <c r="F22" s="28">
        <f t="shared" si="4"/>
        <v>121928.4</v>
      </c>
      <c r="G22" s="28">
        <v>0</v>
      </c>
      <c r="H22" s="28">
        <v>0</v>
      </c>
      <c r="I22" s="28">
        <f t="shared" si="2"/>
        <v>0</v>
      </c>
      <c r="J22" s="28">
        <v>0</v>
      </c>
      <c r="K22" s="28">
        <v>0</v>
      </c>
      <c r="L22" s="28">
        <f t="shared" si="3"/>
        <v>0</v>
      </c>
      <c r="M22" s="10" t="s">
        <v>97</v>
      </c>
    </row>
    <row r="23" spans="1:13" s="15" customFormat="1" ht="42" customHeight="1" x14ac:dyDescent="0.25">
      <c r="A23" s="17"/>
      <c r="B23" s="35" t="s">
        <v>35</v>
      </c>
      <c r="C23" s="35"/>
      <c r="D23" s="27">
        <f>D24</f>
        <v>0</v>
      </c>
      <c r="E23" s="27">
        <f t="shared" ref="E23:K24" si="6">E24</f>
        <v>83800</v>
      </c>
      <c r="F23" s="27">
        <f t="shared" si="4"/>
        <v>83800</v>
      </c>
      <c r="G23" s="27">
        <f t="shared" si="6"/>
        <v>0</v>
      </c>
      <c r="H23" s="27">
        <f t="shared" si="6"/>
        <v>16581.099999999999</v>
      </c>
      <c r="I23" s="27">
        <f t="shared" si="2"/>
        <v>16581.099999999999</v>
      </c>
      <c r="J23" s="27">
        <f t="shared" si="6"/>
        <v>154077</v>
      </c>
      <c r="K23" s="27">
        <f t="shared" si="6"/>
        <v>-100381.1</v>
      </c>
      <c r="L23" s="27">
        <f t="shared" si="3"/>
        <v>53695.899999999994</v>
      </c>
      <c r="M23" s="13"/>
    </row>
    <row r="24" spans="1:13" s="15" customFormat="1" ht="36" customHeight="1" x14ac:dyDescent="0.25">
      <c r="A24" s="17"/>
      <c r="B24" s="36" t="s">
        <v>6</v>
      </c>
      <c r="C24" s="36"/>
      <c r="D24" s="28">
        <f>D25</f>
        <v>0</v>
      </c>
      <c r="E24" s="28">
        <f t="shared" si="6"/>
        <v>83800</v>
      </c>
      <c r="F24" s="28">
        <f t="shared" si="4"/>
        <v>83800</v>
      </c>
      <c r="G24" s="28">
        <f t="shared" si="6"/>
        <v>0</v>
      </c>
      <c r="H24" s="28">
        <f t="shared" si="6"/>
        <v>16581.099999999999</v>
      </c>
      <c r="I24" s="28">
        <f t="shared" si="2"/>
        <v>16581.099999999999</v>
      </c>
      <c r="J24" s="28">
        <v>154077</v>
      </c>
      <c r="K24" s="28">
        <f t="shared" si="6"/>
        <v>-100381.1</v>
      </c>
      <c r="L24" s="28">
        <f t="shared" si="3"/>
        <v>53695.899999999994</v>
      </c>
      <c r="M24" s="13"/>
    </row>
    <row r="25" spans="1:13" s="19" customFormat="1" ht="110.25" x14ac:dyDescent="0.25">
      <c r="A25" s="18"/>
      <c r="B25" s="24" t="s">
        <v>55</v>
      </c>
      <c r="C25" s="24" t="s">
        <v>56</v>
      </c>
      <c r="D25" s="28">
        <v>0</v>
      </c>
      <c r="E25" s="28">
        <v>83800</v>
      </c>
      <c r="F25" s="28">
        <f t="shared" si="4"/>
        <v>83800</v>
      </c>
      <c r="G25" s="28">
        <v>0</v>
      </c>
      <c r="H25" s="28">
        <v>16581.099999999999</v>
      </c>
      <c r="I25" s="28">
        <f t="shared" si="2"/>
        <v>16581.099999999999</v>
      </c>
      <c r="J25" s="28">
        <v>100381.1</v>
      </c>
      <c r="K25" s="28">
        <v>-100381.1</v>
      </c>
      <c r="L25" s="28">
        <f t="shared" si="3"/>
        <v>0</v>
      </c>
      <c r="M25" s="10" t="s">
        <v>83</v>
      </c>
    </row>
    <row r="26" spans="1:13" s="15" customFormat="1" ht="57" customHeight="1" x14ac:dyDescent="0.25">
      <c r="A26" s="17"/>
      <c r="B26" s="35" t="s">
        <v>36</v>
      </c>
      <c r="C26" s="35"/>
      <c r="D26" s="27">
        <f>D27</f>
        <v>153254.9</v>
      </c>
      <c r="E26" s="27">
        <f t="shared" ref="E26:K26" si="7">E27</f>
        <v>177798.39999999999</v>
      </c>
      <c r="F26" s="27">
        <f t="shared" si="4"/>
        <v>331053.3</v>
      </c>
      <c r="G26" s="27">
        <f t="shared" si="7"/>
        <v>0</v>
      </c>
      <c r="H26" s="27">
        <f t="shared" si="7"/>
        <v>0</v>
      </c>
      <c r="I26" s="27">
        <f t="shared" si="2"/>
        <v>0</v>
      </c>
      <c r="J26" s="27">
        <f t="shared" si="7"/>
        <v>0</v>
      </c>
      <c r="K26" s="27">
        <f t="shared" si="7"/>
        <v>0</v>
      </c>
      <c r="L26" s="27">
        <f t="shared" si="3"/>
        <v>0</v>
      </c>
      <c r="M26" s="13"/>
    </row>
    <row r="27" spans="1:13" s="15" customFormat="1" x14ac:dyDescent="0.25">
      <c r="A27" s="17"/>
      <c r="B27" s="36" t="s">
        <v>5</v>
      </c>
      <c r="C27" s="36"/>
      <c r="D27" s="28">
        <f>D28+D29</f>
        <v>153254.9</v>
      </c>
      <c r="E27" s="28">
        <f t="shared" ref="E27:K27" si="8">E28+E29</f>
        <v>177798.39999999999</v>
      </c>
      <c r="F27" s="28">
        <f t="shared" si="4"/>
        <v>331053.3</v>
      </c>
      <c r="G27" s="28">
        <f t="shared" si="8"/>
        <v>0</v>
      </c>
      <c r="H27" s="28">
        <f t="shared" si="8"/>
        <v>0</v>
      </c>
      <c r="I27" s="28">
        <f t="shared" si="2"/>
        <v>0</v>
      </c>
      <c r="J27" s="28">
        <f t="shared" si="8"/>
        <v>0</v>
      </c>
      <c r="K27" s="28">
        <f t="shared" si="8"/>
        <v>0</v>
      </c>
      <c r="L27" s="28">
        <f t="shared" si="3"/>
        <v>0</v>
      </c>
      <c r="M27" s="13"/>
    </row>
    <row r="28" spans="1:13" s="19" customFormat="1" ht="67.5" customHeight="1" x14ac:dyDescent="0.25">
      <c r="A28" s="18"/>
      <c r="B28" s="24" t="s">
        <v>91</v>
      </c>
      <c r="C28" s="24" t="s">
        <v>24</v>
      </c>
      <c r="D28" s="28">
        <v>153254.9</v>
      </c>
      <c r="E28" s="28">
        <v>123296.8</v>
      </c>
      <c r="F28" s="28">
        <f t="shared" si="4"/>
        <v>276551.7</v>
      </c>
      <c r="G28" s="28">
        <v>0</v>
      </c>
      <c r="H28" s="28">
        <v>0</v>
      </c>
      <c r="I28" s="28">
        <f t="shared" si="2"/>
        <v>0</v>
      </c>
      <c r="J28" s="28">
        <v>0</v>
      </c>
      <c r="K28" s="28">
        <v>0</v>
      </c>
      <c r="L28" s="28">
        <f t="shared" si="3"/>
        <v>0</v>
      </c>
      <c r="M28" s="39" t="s">
        <v>99</v>
      </c>
    </row>
    <row r="29" spans="1:13" s="19" customFormat="1" ht="67.5" customHeight="1" x14ac:dyDescent="0.25">
      <c r="A29" s="18"/>
      <c r="B29" s="24" t="s">
        <v>92</v>
      </c>
      <c r="C29" s="24" t="s">
        <v>25</v>
      </c>
      <c r="D29" s="28">
        <v>0</v>
      </c>
      <c r="E29" s="28">
        <v>54501.599999999999</v>
      </c>
      <c r="F29" s="28">
        <f t="shared" si="4"/>
        <v>54501.599999999999</v>
      </c>
      <c r="G29" s="28">
        <v>0</v>
      </c>
      <c r="H29" s="28">
        <v>0</v>
      </c>
      <c r="I29" s="28">
        <f t="shared" si="2"/>
        <v>0</v>
      </c>
      <c r="J29" s="28">
        <v>0</v>
      </c>
      <c r="K29" s="28">
        <v>0</v>
      </c>
      <c r="L29" s="28">
        <f t="shared" si="3"/>
        <v>0</v>
      </c>
      <c r="M29" s="39"/>
    </row>
    <row r="30" spans="1:13" s="15" customFormat="1" ht="51.75" customHeight="1" x14ac:dyDescent="0.25">
      <c r="A30" s="17"/>
      <c r="B30" s="35" t="s">
        <v>37</v>
      </c>
      <c r="C30" s="35"/>
      <c r="D30" s="27">
        <f>D31</f>
        <v>547954.9</v>
      </c>
      <c r="E30" s="27">
        <f t="shared" ref="E30:K30" si="9">E31</f>
        <v>0</v>
      </c>
      <c r="F30" s="27">
        <f t="shared" si="4"/>
        <v>547954.9</v>
      </c>
      <c r="G30" s="27">
        <f t="shared" si="9"/>
        <v>547955</v>
      </c>
      <c r="H30" s="27">
        <f t="shared" si="9"/>
        <v>0</v>
      </c>
      <c r="I30" s="27">
        <f t="shared" si="2"/>
        <v>547955</v>
      </c>
      <c r="J30" s="27">
        <f t="shared" si="9"/>
        <v>547955</v>
      </c>
      <c r="K30" s="27">
        <f t="shared" si="9"/>
        <v>0</v>
      </c>
      <c r="L30" s="27">
        <f t="shared" si="3"/>
        <v>547955</v>
      </c>
      <c r="M30" s="2"/>
    </row>
    <row r="31" spans="1:13" s="15" customFormat="1" x14ac:dyDescent="0.25">
      <c r="A31" s="17"/>
      <c r="B31" s="36" t="s">
        <v>4</v>
      </c>
      <c r="C31" s="36"/>
      <c r="D31" s="28">
        <v>547954.9</v>
      </c>
      <c r="E31" s="28">
        <v>0</v>
      </c>
      <c r="F31" s="28">
        <f t="shared" si="4"/>
        <v>547954.9</v>
      </c>
      <c r="G31" s="28">
        <v>547955</v>
      </c>
      <c r="H31" s="28">
        <v>0</v>
      </c>
      <c r="I31" s="28">
        <f t="shared" si="2"/>
        <v>547955</v>
      </c>
      <c r="J31" s="28">
        <v>547955</v>
      </c>
      <c r="K31" s="28">
        <v>0</v>
      </c>
      <c r="L31" s="28">
        <f t="shared" si="3"/>
        <v>547955</v>
      </c>
      <c r="M31" s="2"/>
    </row>
    <row r="32" spans="1:13" s="19" customFormat="1" ht="78.75" x14ac:dyDescent="0.25">
      <c r="A32" s="18"/>
      <c r="B32" s="24" t="s">
        <v>93</v>
      </c>
      <c r="C32" s="24" t="s">
        <v>26</v>
      </c>
      <c r="D32" s="28">
        <v>8431.4</v>
      </c>
      <c r="E32" s="28">
        <f>SUM(E33:E38)</f>
        <v>8431.4000000000015</v>
      </c>
      <c r="F32" s="28">
        <f t="shared" si="4"/>
        <v>16862.800000000003</v>
      </c>
      <c r="G32" s="28">
        <v>0</v>
      </c>
      <c r="H32" s="28">
        <v>0</v>
      </c>
      <c r="I32" s="28">
        <f t="shared" si="2"/>
        <v>0</v>
      </c>
      <c r="J32" s="28">
        <v>0</v>
      </c>
      <c r="K32" s="28">
        <v>0</v>
      </c>
      <c r="L32" s="28">
        <f t="shared" si="3"/>
        <v>0</v>
      </c>
      <c r="M32" s="10" t="s">
        <v>89</v>
      </c>
    </row>
    <row r="33" spans="1:13" s="19" customFormat="1" ht="47.25" x14ac:dyDescent="0.25">
      <c r="A33" s="18"/>
      <c r="B33" s="24" t="s">
        <v>49</v>
      </c>
      <c r="C33" s="24" t="s">
        <v>27</v>
      </c>
      <c r="D33" s="28">
        <v>103847.2</v>
      </c>
      <c r="E33" s="28">
        <v>46988.6</v>
      </c>
      <c r="F33" s="28">
        <f t="shared" si="4"/>
        <v>150835.79999999999</v>
      </c>
      <c r="G33" s="28">
        <v>38770</v>
      </c>
      <c r="H33" s="28">
        <v>-365.9</v>
      </c>
      <c r="I33" s="28">
        <f t="shared" si="2"/>
        <v>38404.1</v>
      </c>
      <c r="J33" s="28">
        <v>0</v>
      </c>
      <c r="K33" s="28">
        <v>0</v>
      </c>
      <c r="L33" s="28">
        <f t="shared" si="3"/>
        <v>0</v>
      </c>
      <c r="M33" s="10" t="s">
        <v>97</v>
      </c>
    </row>
    <row r="34" spans="1:13" s="19" customFormat="1" ht="47.25" x14ac:dyDescent="0.25">
      <c r="A34" s="18"/>
      <c r="B34" s="24" t="s">
        <v>91</v>
      </c>
      <c r="C34" s="24" t="s">
        <v>57</v>
      </c>
      <c r="D34" s="28">
        <v>139924.1</v>
      </c>
      <c r="E34" s="28">
        <v>-42477.599999999999</v>
      </c>
      <c r="F34" s="28">
        <f t="shared" si="4"/>
        <v>97446.5</v>
      </c>
      <c r="G34" s="28">
        <v>0</v>
      </c>
      <c r="H34" s="28">
        <v>0</v>
      </c>
      <c r="I34" s="28">
        <f t="shared" si="2"/>
        <v>0</v>
      </c>
      <c r="J34" s="28">
        <v>0</v>
      </c>
      <c r="K34" s="28">
        <v>0</v>
      </c>
      <c r="L34" s="28">
        <f t="shared" si="3"/>
        <v>0</v>
      </c>
      <c r="M34" s="10" t="s">
        <v>101</v>
      </c>
    </row>
    <row r="35" spans="1:13" s="19" customFormat="1" ht="47.25" x14ac:dyDescent="0.25">
      <c r="A35" s="18"/>
      <c r="B35" s="24" t="s">
        <v>94</v>
      </c>
      <c r="C35" s="24" t="s">
        <v>28</v>
      </c>
      <c r="D35" s="28">
        <v>0</v>
      </c>
      <c r="E35" s="28">
        <v>0</v>
      </c>
      <c r="F35" s="28">
        <f t="shared" si="4"/>
        <v>0</v>
      </c>
      <c r="G35" s="28">
        <v>64948</v>
      </c>
      <c r="H35" s="28">
        <v>6114.9</v>
      </c>
      <c r="I35" s="28">
        <f t="shared" si="2"/>
        <v>71062.899999999994</v>
      </c>
      <c r="J35" s="28">
        <v>299827</v>
      </c>
      <c r="K35" s="28">
        <v>0</v>
      </c>
      <c r="L35" s="28">
        <f t="shared" si="3"/>
        <v>299827</v>
      </c>
      <c r="M35" s="10" t="s">
        <v>88</v>
      </c>
    </row>
    <row r="36" spans="1:13" s="19" customFormat="1" ht="47.25" x14ac:dyDescent="0.25">
      <c r="A36" s="18"/>
      <c r="B36" s="24" t="s">
        <v>53</v>
      </c>
      <c r="C36" s="24" t="s">
        <v>58</v>
      </c>
      <c r="D36" s="28">
        <v>0</v>
      </c>
      <c r="E36" s="28">
        <v>994.8</v>
      </c>
      <c r="F36" s="28">
        <f t="shared" si="4"/>
        <v>994.8</v>
      </c>
      <c r="G36" s="28">
        <v>0</v>
      </c>
      <c r="H36" s="28">
        <v>0</v>
      </c>
      <c r="I36" s="28">
        <f t="shared" si="2"/>
        <v>0</v>
      </c>
      <c r="J36" s="28">
        <v>0</v>
      </c>
      <c r="K36" s="28">
        <v>0</v>
      </c>
      <c r="L36" s="28">
        <f t="shared" si="3"/>
        <v>0</v>
      </c>
      <c r="M36" s="10" t="s">
        <v>102</v>
      </c>
    </row>
    <row r="37" spans="1:13" s="19" customFormat="1" ht="78.75" x14ac:dyDescent="0.25">
      <c r="A37" s="18"/>
      <c r="B37" s="24" t="s">
        <v>14</v>
      </c>
      <c r="C37" s="24" t="s">
        <v>29</v>
      </c>
      <c r="D37" s="28">
        <v>9201.1</v>
      </c>
      <c r="E37" s="28">
        <v>-9201.1</v>
      </c>
      <c r="F37" s="28">
        <f t="shared" si="4"/>
        <v>0</v>
      </c>
      <c r="G37" s="28">
        <v>0</v>
      </c>
      <c r="H37" s="28">
        <v>0</v>
      </c>
      <c r="I37" s="28">
        <f t="shared" si="2"/>
        <v>0</v>
      </c>
      <c r="J37" s="28">
        <v>0</v>
      </c>
      <c r="K37" s="28">
        <v>0</v>
      </c>
      <c r="L37" s="28">
        <f t="shared" si="3"/>
        <v>0</v>
      </c>
      <c r="M37" s="10" t="s">
        <v>90</v>
      </c>
    </row>
    <row r="38" spans="1:13" s="19" customFormat="1" ht="47.25" x14ac:dyDescent="0.25">
      <c r="A38" s="18"/>
      <c r="B38" s="24" t="s">
        <v>95</v>
      </c>
      <c r="C38" s="24" t="s">
        <v>30</v>
      </c>
      <c r="D38" s="28">
        <v>0</v>
      </c>
      <c r="E38" s="28">
        <v>12126.7</v>
      </c>
      <c r="F38" s="28">
        <f t="shared" si="4"/>
        <v>12126.7</v>
      </c>
      <c r="G38" s="28">
        <v>16168.8</v>
      </c>
      <c r="H38" s="28">
        <v>-5749</v>
      </c>
      <c r="I38" s="28">
        <f t="shared" si="2"/>
        <v>10419.799999999999</v>
      </c>
      <c r="J38" s="28">
        <v>0</v>
      </c>
      <c r="K38" s="28">
        <v>0</v>
      </c>
      <c r="L38" s="28">
        <f t="shared" si="3"/>
        <v>0</v>
      </c>
      <c r="M38" s="10" t="s">
        <v>97</v>
      </c>
    </row>
    <row r="39" spans="1:13" s="15" customFormat="1" ht="45.75" customHeight="1" x14ac:dyDescent="0.25">
      <c r="A39" s="17"/>
      <c r="B39" s="35" t="s">
        <v>38</v>
      </c>
      <c r="C39" s="35"/>
      <c r="D39" s="27">
        <f>D40</f>
        <v>139595.1</v>
      </c>
      <c r="E39" s="27">
        <f t="shared" ref="E39:K39" si="10">E40</f>
        <v>0</v>
      </c>
      <c r="F39" s="27">
        <f t="shared" si="4"/>
        <v>139595.1</v>
      </c>
      <c r="G39" s="27">
        <f t="shared" si="10"/>
        <v>677553.8</v>
      </c>
      <c r="H39" s="27">
        <f t="shared" si="10"/>
        <v>0</v>
      </c>
      <c r="I39" s="27">
        <f t="shared" si="2"/>
        <v>677553.8</v>
      </c>
      <c r="J39" s="27">
        <f t="shared" si="10"/>
        <v>677553.8</v>
      </c>
      <c r="K39" s="27">
        <f t="shared" si="10"/>
        <v>0</v>
      </c>
      <c r="L39" s="27">
        <f t="shared" si="3"/>
        <v>677553.8</v>
      </c>
      <c r="M39" s="2"/>
    </row>
    <row r="40" spans="1:13" s="15" customFormat="1" ht="45.75" customHeight="1" x14ac:dyDescent="0.25">
      <c r="A40" s="17"/>
      <c r="B40" s="36" t="s">
        <v>3</v>
      </c>
      <c r="C40" s="36"/>
      <c r="D40" s="28">
        <v>139595.1</v>
      </c>
      <c r="E40" s="28">
        <f>SUM(E41:E43)</f>
        <v>0</v>
      </c>
      <c r="F40" s="28">
        <f t="shared" si="4"/>
        <v>139595.1</v>
      </c>
      <c r="G40" s="28">
        <v>677553.8</v>
      </c>
      <c r="H40" s="28">
        <f>SUM(H41:H43)</f>
        <v>0</v>
      </c>
      <c r="I40" s="28">
        <f t="shared" si="2"/>
        <v>677553.8</v>
      </c>
      <c r="J40" s="28">
        <v>677553.8</v>
      </c>
      <c r="K40" s="28">
        <f>SUM(K41:K43)</f>
        <v>0</v>
      </c>
      <c r="L40" s="28">
        <f t="shared" si="3"/>
        <v>677553.8</v>
      </c>
      <c r="M40" s="2"/>
    </row>
    <row r="41" spans="1:13" s="19" customFormat="1" ht="31.5" x14ac:dyDescent="0.25">
      <c r="A41" s="18"/>
      <c r="B41" s="24" t="s">
        <v>14</v>
      </c>
      <c r="C41" s="9" t="s">
        <v>59</v>
      </c>
      <c r="D41" s="28">
        <v>0</v>
      </c>
      <c r="E41" s="28">
        <v>10450</v>
      </c>
      <c r="F41" s="28">
        <f t="shared" si="4"/>
        <v>10450</v>
      </c>
      <c r="G41" s="28">
        <v>210541.7</v>
      </c>
      <c r="H41" s="28">
        <v>-28344</v>
      </c>
      <c r="I41" s="28">
        <f t="shared" si="2"/>
        <v>182197.7</v>
      </c>
      <c r="J41" s="28">
        <v>0</v>
      </c>
      <c r="K41" s="28">
        <v>0</v>
      </c>
      <c r="L41" s="28">
        <f t="shared" si="3"/>
        <v>0</v>
      </c>
      <c r="M41" s="10" t="s">
        <v>103</v>
      </c>
    </row>
    <row r="42" spans="1:13" s="19" customFormat="1" ht="63" x14ac:dyDescent="0.25">
      <c r="A42" s="18"/>
      <c r="B42" s="36" t="s">
        <v>13</v>
      </c>
      <c r="C42" s="9" t="s">
        <v>60</v>
      </c>
      <c r="D42" s="28">
        <v>71195.100000000006</v>
      </c>
      <c r="E42" s="28">
        <v>-16597.8</v>
      </c>
      <c r="F42" s="28">
        <f t="shared" si="4"/>
        <v>54597.3</v>
      </c>
      <c r="G42" s="28">
        <v>0</v>
      </c>
      <c r="H42" s="28">
        <v>28344</v>
      </c>
      <c r="I42" s="28">
        <f t="shared" si="2"/>
        <v>28344</v>
      </c>
      <c r="J42" s="28">
        <v>0</v>
      </c>
      <c r="K42" s="28">
        <v>0</v>
      </c>
      <c r="L42" s="28">
        <f t="shared" si="3"/>
        <v>0</v>
      </c>
      <c r="M42" s="10" t="s">
        <v>104</v>
      </c>
    </row>
    <row r="43" spans="1:13" s="19" customFormat="1" ht="47.25" x14ac:dyDescent="0.25">
      <c r="A43" s="18"/>
      <c r="B43" s="36"/>
      <c r="C43" s="9" t="s">
        <v>61</v>
      </c>
      <c r="D43" s="28">
        <v>68400</v>
      </c>
      <c r="E43" s="28">
        <v>6147.8</v>
      </c>
      <c r="F43" s="28">
        <f t="shared" si="4"/>
        <v>74547.8</v>
      </c>
      <c r="G43" s="28">
        <v>0</v>
      </c>
      <c r="H43" s="28">
        <v>0</v>
      </c>
      <c r="I43" s="28">
        <f t="shared" si="2"/>
        <v>0</v>
      </c>
      <c r="J43" s="28">
        <v>0</v>
      </c>
      <c r="K43" s="28">
        <v>0</v>
      </c>
      <c r="L43" s="28">
        <f t="shared" si="3"/>
        <v>0</v>
      </c>
      <c r="M43" s="10" t="s">
        <v>99</v>
      </c>
    </row>
    <row r="44" spans="1:13" s="15" customFormat="1" ht="64.5" customHeight="1" x14ac:dyDescent="0.25">
      <c r="A44" s="17"/>
      <c r="B44" s="35" t="s">
        <v>39</v>
      </c>
      <c r="C44" s="35"/>
      <c r="D44" s="27">
        <f>D45</f>
        <v>3156.3</v>
      </c>
      <c r="E44" s="27">
        <f t="shared" ref="E44:K44" si="11">E45</f>
        <v>0</v>
      </c>
      <c r="F44" s="27">
        <f t="shared" si="4"/>
        <v>3156.3</v>
      </c>
      <c r="G44" s="27">
        <f t="shared" si="11"/>
        <v>0</v>
      </c>
      <c r="H44" s="27">
        <f t="shared" si="11"/>
        <v>0</v>
      </c>
      <c r="I44" s="27">
        <f t="shared" si="2"/>
        <v>0</v>
      </c>
      <c r="J44" s="27">
        <f t="shared" si="11"/>
        <v>0</v>
      </c>
      <c r="K44" s="27">
        <f t="shared" si="11"/>
        <v>0</v>
      </c>
      <c r="L44" s="27">
        <f t="shared" si="3"/>
        <v>0</v>
      </c>
      <c r="M44" s="2"/>
    </row>
    <row r="45" spans="1:13" s="15" customFormat="1" ht="29.25" customHeight="1" x14ac:dyDescent="0.25">
      <c r="A45" s="17"/>
      <c r="B45" s="36" t="s">
        <v>2</v>
      </c>
      <c r="C45" s="36"/>
      <c r="D45" s="28">
        <v>3156.3</v>
      </c>
      <c r="E45" s="28">
        <v>0</v>
      </c>
      <c r="F45" s="28">
        <f t="shared" si="4"/>
        <v>3156.3</v>
      </c>
      <c r="G45" s="28">
        <v>0</v>
      </c>
      <c r="H45" s="28">
        <v>0</v>
      </c>
      <c r="I45" s="28">
        <f t="shared" si="2"/>
        <v>0</v>
      </c>
      <c r="J45" s="28">
        <v>0</v>
      </c>
      <c r="K45" s="28">
        <v>0</v>
      </c>
      <c r="L45" s="28">
        <f t="shared" si="3"/>
        <v>0</v>
      </c>
      <c r="M45" s="2"/>
    </row>
    <row r="46" spans="1:13" s="19" customFormat="1" ht="48" customHeight="1" x14ac:dyDescent="0.25">
      <c r="A46" s="18"/>
      <c r="B46" s="37" t="s">
        <v>40</v>
      </c>
      <c r="C46" s="37"/>
      <c r="D46" s="29">
        <f>D47</f>
        <v>477112.4</v>
      </c>
      <c r="E46" s="29">
        <f t="shared" ref="E46" si="12">E47</f>
        <v>125236.6</v>
      </c>
      <c r="F46" s="29">
        <f t="shared" si="4"/>
        <v>602349</v>
      </c>
      <c r="G46" s="29">
        <f>G47</f>
        <v>706225.1</v>
      </c>
      <c r="H46" s="29">
        <f>H47</f>
        <v>95290.499999999985</v>
      </c>
      <c r="I46" s="29">
        <f t="shared" si="2"/>
        <v>801515.6</v>
      </c>
      <c r="J46" s="29">
        <f>J47</f>
        <v>279205</v>
      </c>
      <c r="K46" s="29">
        <f>K47</f>
        <v>-44088.2</v>
      </c>
      <c r="L46" s="29">
        <f t="shared" si="3"/>
        <v>235116.79999999999</v>
      </c>
      <c r="M46" s="2"/>
    </row>
    <row r="47" spans="1:13" s="19" customFormat="1" x14ac:dyDescent="0.25">
      <c r="A47" s="18"/>
      <c r="B47" s="34" t="s">
        <v>1</v>
      </c>
      <c r="C47" s="34"/>
      <c r="D47" s="30">
        <v>477112.4</v>
      </c>
      <c r="E47" s="30">
        <f>SUM(E48:E60)</f>
        <v>125236.6</v>
      </c>
      <c r="F47" s="30">
        <f t="shared" si="4"/>
        <v>602349</v>
      </c>
      <c r="G47" s="30">
        <v>706225.1</v>
      </c>
      <c r="H47" s="30">
        <f>SUM(H48:H60)</f>
        <v>95290.499999999985</v>
      </c>
      <c r="I47" s="30">
        <f t="shared" si="2"/>
        <v>801515.6</v>
      </c>
      <c r="J47" s="30">
        <v>279205</v>
      </c>
      <c r="K47" s="30">
        <f>SUM(K48:K60)</f>
        <v>-44088.2</v>
      </c>
      <c r="L47" s="30">
        <f t="shared" si="3"/>
        <v>235116.79999999999</v>
      </c>
      <c r="M47" s="2"/>
    </row>
    <row r="48" spans="1:13" s="19" customFormat="1" ht="47.25" x14ac:dyDescent="0.25">
      <c r="A48" s="18"/>
      <c r="B48" s="34" t="s">
        <v>93</v>
      </c>
      <c r="C48" s="26" t="s">
        <v>64</v>
      </c>
      <c r="D48" s="30">
        <v>54842.9</v>
      </c>
      <c r="E48" s="30">
        <v>-54842.9</v>
      </c>
      <c r="F48" s="30">
        <f t="shared" si="4"/>
        <v>0</v>
      </c>
      <c r="G48" s="30">
        <v>47765.599999999999</v>
      </c>
      <c r="H48" s="30">
        <v>-3677.4</v>
      </c>
      <c r="I48" s="30">
        <f t="shared" si="2"/>
        <v>44088.2</v>
      </c>
      <c r="J48" s="30">
        <v>0</v>
      </c>
      <c r="K48" s="30">
        <v>44088.2</v>
      </c>
      <c r="L48" s="30">
        <f t="shared" si="3"/>
        <v>44088.2</v>
      </c>
      <c r="M48" s="40" t="s">
        <v>66</v>
      </c>
    </row>
    <row r="49" spans="1:13" s="19" customFormat="1" ht="47.25" x14ac:dyDescent="0.25">
      <c r="A49" s="18"/>
      <c r="B49" s="34"/>
      <c r="C49" s="26" t="s">
        <v>65</v>
      </c>
      <c r="D49" s="30">
        <v>0</v>
      </c>
      <c r="E49" s="30">
        <v>0</v>
      </c>
      <c r="F49" s="30">
        <f t="shared" si="4"/>
        <v>0</v>
      </c>
      <c r="G49" s="30">
        <v>40410.800000000003</v>
      </c>
      <c r="H49" s="30">
        <v>-40410.800000000003</v>
      </c>
      <c r="I49" s="30">
        <f t="shared" si="2"/>
        <v>0</v>
      </c>
      <c r="J49" s="30">
        <v>88176.4</v>
      </c>
      <c r="K49" s="30">
        <v>-88176.4</v>
      </c>
      <c r="L49" s="30">
        <f t="shared" si="3"/>
        <v>0</v>
      </c>
      <c r="M49" s="40"/>
    </row>
    <row r="50" spans="1:13" s="19" customFormat="1" ht="63" x14ac:dyDescent="0.25">
      <c r="A50" s="18"/>
      <c r="B50" s="34" t="s">
        <v>96</v>
      </c>
      <c r="C50" s="26" t="s">
        <v>71</v>
      </c>
      <c r="D50" s="30">
        <v>14827.4</v>
      </c>
      <c r="E50" s="30">
        <v>60000</v>
      </c>
      <c r="F50" s="30">
        <f t="shared" si="4"/>
        <v>74827.399999999994</v>
      </c>
      <c r="G50" s="30">
        <v>0</v>
      </c>
      <c r="H50" s="30">
        <v>61997.599999999999</v>
      </c>
      <c r="I50" s="30">
        <f t="shared" si="2"/>
        <v>61997.599999999999</v>
      </c>
      <c r="J50" s="30">
        <v>0</v>
      </c>
      <c r="K50" s="30">
        <v>0</v>
      </c>
      <c r="L50" s="30">
        <f t="shared" si="3"/>
        <v>0</v>
      </c>
      <c r="M50" s="40" t="s">
        <v>72</v>
      </c>
    </row>
    <row r="51" spans="1:13" s="19" customFormat="1" ht="31.5" x14ac:dyDescent="0.25">
      <c r="A51" s="18"/>
      <c r="B51" s="34"/>
      <c r="C51" s="26" t="s">
        <v>31</v>
      </c>
      <c r="D51" s="30">
        <v>60000</v>
      </c>
      <c r="E51" s="30">
        <v>-60000</v>
      </c>
      <c r="F51" s="30">
        <f t="shared" si="4"/>
        <v>0</v>
      </c>
      <c r="G51" s="30">
        <v>61997.599999999999</v>
      </c>
      <c r="H51" s="30">
        <v>-61997.599999999999</v>
      </c>
      <c r="I51" s="30">
        <f t="shared" si="2"/>
        <v>0</v>
      </c>
      <c r="J51" s="30">
        <v>0</v>
      </c>
      <c r="K51" s="30">
        <v>0</v>
      </c>
      <c r="L51" s="30">
        <f t="shared" si="3"/>
        <v>0</v>
      </c>
      <c r="M51" s="40"/>
    </row>
    <row r="52" spans="1:13" s="19" customFormat="1" ht="94.5" x14ac:dyDescent="0.25">
      <c r="A52" s="18"/>
      <c r="B52" s="34" t="s">
        <v>48</v>
      </c>
      <c r="C52" s="26" t="s">
        <v>67</v>
      </c>
      <c r="D52" s="30">
        <v>0</v>
      </c>
      <c r="E52" s="30">
        <v>98838.8</v>
      </c>
      <c r="F52" s="30">
        <f t="shared" si="4"/>
        <v>98838.8</v>
      </c>
      <c r="G52" s="30">
        <v>0</v>
      </c>
      <c r="H52" s="30">
        <v>115501.4</v>
      </c>
      <c r="I52" s="30">
        <f t="shared" si="2"/>
        <v>115501.4</v>
      </c>
      <c r="J52" s="30">
        <v>0</v>
      </c>
      <c r="K52" s="30">
        <v>0</v>
      </c>
      <c r="L52" s="30">
        <f t="shared" si="3"/>
        <v>0</v>
      </c>
      <c r="M52" s="2" t="s">
        <v>69</v>
      </c>
    </row>
    <row r="53" spans="1:13" s="19" customFormat="1" ht="78.75" x14ac:dyDescent="0.25">
      <c r="A53" s="18"/>
      <c r="B53" s="34"/>
      <c r="C53" s="26" t="s">
        <v>68</v>
      </c>
      <c r="D53" s="30">
        <v>71753</v>
      </c>
      <c r="E53" s="30">
        <v>0</v>
      </c>
      <c r="F53" s="30">
        <f t="shared" si="4"/>
        <v>71753</v>
      </c>
      <c r="G53" s="30">
        <v>61502.5</v>
      </c>
      <c r="H53" s="30">
        <v>23877.3</v>
      </c>
      <c r="I53" s="30">
        <f t="shared" si="2"/>
        <v>85379.8</v>
      </c>
      <c r="J53" s="30">
        <v>0</v>
      </c>
      <c r="K53" s="30">
        <v>0</v>
      </c>
      <c r="L53" s="30">
        <f t="shared" si="3"/>
        <v>0</v>
      </c>
      <c r="M53" s="2" t="s">
        <v>70</v>
      </c>
    </row>
    <row r="54" spans="1:13" s="19" customFormat="1" ht="47.25" x14ac:dyDescent="0.25">
      <c r="A54" s="18"/>
      <c r="B54" s="26" t="s">
        <v>91</v>
      </c>
      <c r="C54" s="26" t="s">
        <v>32</v>
      </c>
      <c r="D54" s="30">
        <v>45601.4</v>
      </c>
      <c r="E54" s="30">
        <v>15307.8</v>
      </c>
      <c r="F54" s="30">
        <f t="shared" si="4"/>
        <v>60909.2</v>
      </c>
      <c r="G54" s="30">
        <v>0</v>
      </c>
      <c r="H54" s="30">
        <v>0</v>
      </c>
      <c r="I54" s="30">
        <f t="shared" si="2"/>
        <v>0</v>
      </c>
      <c r="J54" s="30">
        <v>0</v>
      </c>
      <c r="K54" s="30">
        <v>0</v>
      </c>
      <c r="L54" s="30">
        <f t="shared" si="3"/>
        <v>0</v>
      </c>
      <c r="M54" s="2" t="s">
        <v>82</v>
      </c>
    </row>
    <row r="55" spans="1:13" s="19" customFormat="1" ht="78.75" x14ac:dyDescent="0.25">
      <c r="A55" s="18"/>
      <c r="B55" s="26" t="s">
        <v>53</v>
      </c>
      <c r="C55" s="26" t="s">
        <v>62</v>
      </c>
      <c r="D55" s="30">
        <v>13616.2</v>
      </c>
      <c r="E55" s="30">
        <v>-13616.2</v>
      </c>
      <c r="F55" s="30">
        <f t="shared" si="4"/>
        <v>0</v>
      </c>
      <c r="G55" s="30">
        <v>0</v>
      </c>
      <c r="H55" s="30">
        <v>0</v>
      </c>
      <c r="I55" s="30">
        <f t="shared" si="2"/>
        <v>0</v>
      </c>
      <c r="J55" s="30">
        <v>0</v>
      </c>
      <c r="K55" s="30">
        <v>0</v>
      </c>
      <c r="L55" s="30">
        <f t="shared" si="3"/>
        <v>0</v>
      </c>
      <c r="M55" s="2" t="s">
        <v>63</v>
      </c>
    </row>
    <row r="56" spans="1:13" s="19" customFormat="1" ht="78.75" x14ac:dyDescent="0.25">
      <c r="A56" s="18"/>
      <c r="B56" s="26" t="s">
        <v>92</v>
      </c>
      <c r="C56" s="26" t="s">
        <v>73</v>
      </c>
      <c r="D56" s="30">
        <v>0</v>
      </c>
      <c r="E56" s="30">
        <v>3427.5</v>
      </c>
      <c r="F56" s="30">
        <f t="shared" si="4"/>
        <v>3427.5</v>
      </c>
      <c r="G56" s="30">
        <v>0</v>
      </c>
      <c r="H56" s="30">
        <v>0</v>
      </c>
      <c r="I56" s="30">
        <f t="shared" si="2"/>
        <v>0</v>
      </c>
      <c r="J56" s="30">
        <v>0</v>
      </c>
      <c r="K56" s="30">
        <v>0</v>
      </c>
      <c r="L56" s="30">
        <f t="shared" si="3"/>
        <v>0</v>
      </c>
      <c r="M56" s="2" t="s">
        <v>76</v>
      </c>
    </row>
    <row r="57" spans="1:13" s="19" customFormat="1" ht="63" x14ac:dyDescent="0.25">
      <c r="A57" s="18"/>
      <c r="B57" s="26" t="s">
        <v>14</v>
      </c>
      <c r="C57" s="23" t="s">
        <v>74</v>
      </c>
      <c r="D57" s="30">
        <v>0</v>
      </c>
      <c r="E57" s="30">
        <v>15689.2</v>
      </c>
      <c r="F57" s="30">
        <f t="shared" si="4"/>
        <v>15689.2</v>
      </c>
      <c r="G57" s="30">
        <v>15082.9</v>
      </c>
      <c r="H57" s="30">
        <v>0</v>
      </c>
      <c r="I57" s="30">
        <f t="shared" si="2"/>
        <v>15082.9</v>
      </c>
      <c r="J57" s="30">
        <v>15082.9</v>
      </c>
      <c r="K57" s="30">
        <v>0</v>
      </c>
      <c r="L57" s="30">
        <f t="shared" si="3"/>
        <v>15082.9</v>
      </c>
      <c r="M57" s="2" t="s">
        <v>75</v>
      </c>
    </row>
    <row r="58" spans="1:13" s="19" customFormat="1" ht="47.25" x14ac:dyDescent="0.25">
      <c r="A58" s="18"/>
      <c r="B58" s="26" t="s">
        <v>9</v>
      </c>
      <c r="C58" s="23" t="s">
        <v>77</v>
      </c>
      <c r="D58" s="30">
        <v>47842.9</v>
      </c>
      <c r="E58" s="30">
        <v>60432.4</v>
      </c>
      <c r="F58" s="30">
        <f t="shared" si="4"/>
        <v>108275.3</v>
      </c>
      <c r="G58" s="30">
        <v>0</v>
      </c>
      <c r="H58" s="30">
        <v>0</v>
      </c>
      <c r="I58" s="30">
        <f t="shared" si="2"/>
        <v>0</v>
      </c>
      <c r="J58" s="30">
        <v>0</v>
      </c>
      <c r="K58" s="30">
        <v>0</v>
      </c>
      <c r="L58" s="30">
        <f t="shared" si="3"/>
        <v>0</v>
      </c>
      <c r="M58" s="2" t="s">
        <v>81</v>
      </c>
    </row>
    <row r="59" spans="1:13" s="19" customFormat="1" ht="60" customHeight="1" x14ac:dyDescent="0.25">
      <c r="A59" s="18"/>
      <c r="B59" s="34" t="s">
        <v>55</v>
      </c>
      <c r="C59" s="23" t="s">
        <v>78</v>
      </c>
      <c r="D59" s="30">
        <v>58663.5</v>
      </c>
      <c r="E59" s="30">
        <v>-27482.2</v>
      </c>
      <c r="F59" s="30">
        <f t="shared" si="4"/>
        <v>31181.3</v>
      </c>
      <c r="G59" s="30">
        <v>0</v>
      </c>
      <c r="H59" s="30">
        <v>0</v>
      </c>
      <c r="I59" s="30">
        <f t="shared" si="2"/>
        <v>0</v>
      </c>
      <c r="J59" s="30">
        <v>0</v>
      </c>
      <c r="K59" s="30">
        <v>0</v>
      </c>
      <c r="L59" s="30">
        <f t="shared" si="3"/>
        <v>0</v>
      </c>
      <c r="M59" s="40" t="s">
        <v>80</v>
      </c>
    </row>
    <row r="60" spans="1:13" s="19" customFormat="1" ht="60" customHeight="1" x14ac:dyDescent="0.25">
      <c r="A60" s="18"/>
      <c r="B60" s="34"/>
      <c r="C60" s="23" t="s">
        <v>79</v>
      </c>
      <c r="D60" s="30">
        <v>0</v>
      </c>
      <c r="E60" s="30">
        <v>27482.2</v>
      </c>
      <c r="F60" s="30">
        <f t="shared" si="4"/>
        <v>27482.2</v>
      </c>
      <c r="G60" s="30">
        <v>0</v>
      </c>
      <c r="H60" s="30">
        <v>0</v>
      </c>
      <c r="I60" s="30">
        <f t="shared" si="2"/>
        <v>0</v>
      </c>
      <c r="J60" s="30">
        <v>0</v>
      </c>
      <c r="K60" s="30">
        <v>0</v>
      </c>
      <c r="L60" s="30">
        <f t="shared" si="3"/>
        <v>0</v>
      </c>
      <c r="M60" s="40"/>
    </row>
    <row r="61" spans="1:13" s="15" customFormat="1" x14ac:dyDescent="0.25">
      <c r="A61" s="17"/>
      <c r="B61" s="1" t="s">
        <v>0</v>
      </c>
      <c r="C61" s="20"/>
      <c r="D61" s="29">
        <f>D8+D13+D23+D26+D30+D39+D44+D46</f>
        <v>2666538.0999999996</v>
      </c>
      <c r="E61" s="29">
        <f>E8+E13+E23+E26+E30+E39+E44+E46</f>
        <v>686787.7</v>
      </c>
      <c r="F61" s="29">
        <f t="shared" si="4"/>
        <v>3353325.8</v>
      </c>
      <c r="G61" s="29">
        <f>G8+G13+G23+G26+G30+G39+G44+G46</f>
        <v>3714453.1999999997</v>
      </c>
      <c r="H61" s="29">
        <f>H8+H13+H23+H26+H30+H39+H44+H46</f>
        <v>285113.8</v>
      </c>
      <c r="I61" s="29">
        <f t="shared" si="2"/>
        <v>3999566.9999999995</v>
      </c>
      <c r="J61" s="29">
        <f>J8+J13+J23+J26+J30+J39+J44+J46</f>
        <v>3480500.3</v>
      </c>
      <c r="K61" s="29">
        <f>K8+K13+K23+K26+K30+K39+K44+K46</f>
        <v>63311.89999999998</v>
      </c>
      <c r="L61" s="29">
        <f t="shared" si="3"/>
        <v>3543812.1999999997</v>
      </c>
      <c r="M61" s="2"/>
    </row>
    <row r="62" spans="1:13" s="15" customFormat="1" x14ac:dyDescent="0.25">
      <c r="B62" s="21"/>
      <c r="C62" s="21"/>
      <c r="M62" s="14"/>
    </row>
    <row r="63" spans="1:13" s="15" customFormat="1" x14ac:dyDescent="0.25">
      <c r="B63" s="21"/>
      <c r="C63" s="21"/>
      <c r="M63" s="14"/>
    </row>
    <row r="64" spans="1:13" s="15" customFormat="1" x14ac:dyDescent="0.25">
      <c r="B64" s="21"/>
      <c r="C64" s="21"/>
      <c r="E64" s="22"/>
      <c r="M64" s="14"/>
    </row>
    <row r="65" spans="2:13" s="15" customFormat="1" x14ac:dyDescent="0.25">
      <c r="B65" s="21"/>
      <c r="C65" s="21"/>
      <c r="M65" s="14"/>
    </row>
    <row r="66" spans="2:13" s="15" customFormat="1" x14ac:dyDescent="0.25">
      <c r="B66" s="21"/>
      <c r="C66" s="21"/>
      <c r="M66" s="14"/>
    </row>
    <row r="67" spans="2:13" s="15" customFormat="1" x14ac:dyDescent="0.25">
      <c r="B67" s="21"/>
      <c r="C67" s="21"/>
      <c r="M67" s="14"/>
    </row>
    <row r="68" spans="2:13" s="15" customFormat="1" x14ac:dyDescent="0.25">
      <c r="B68" s="21"/>
      <c r="C68" s="21"/>
      <c r="M68" s="14"/>
    </row>
  </sheetData>
  <autoFilter ref="A7:HY61">
    <filterColumn colId="1" showButton="0"/>
  </autoFilter>
  <mergeCells count="32">
    <mergeCell ref="B24:C24"/>
    <mergeCell ref="B26:C26"/>
    <mergeCell ref="B27:C27"/>
    <mergeCell ref="B30:C30"/>
    <mergeCell ref="B13:C13"/>
    <mergeCell ref="B14:C14"/>
    <mergeCell ref="B11:B12"/>
    <mergeCell ref="D6:F6"/>
    <mergeCell ref="B18:B19"/>
    <mergeCell ref="B59:B60"/>
    <mergeCell ref="M48:M49"/>
    <mergeCell ref="M50:M51"/>
    <mergeCell ref="M59:M60"/>
    <mergeCell ref="B50:B51"/>
    <mergeCell ref="B48:B49"/>
    <mergeCell ref="B52:B53"/>
    <mergeCell ref="B3:M4"/>
    <mergeCell ref="G6:I6"/>
    <mergeCell ref="J6:L6"/>
    <mergeCell ref="B6:C7"/>
    <mergeCell ref="B47:C47"/>
    <mergeCell ref="B44:C44"/>
    <mergeCell ref="B45:C45"/>
    <mergeCell ref="B40:C40"/>
    <mergeCell ref="B46:C46"/>
    <mergeCell ref="B39:C39"/>
    <mergeCell ref="B23:C23"/>
    <mergeCell ref="B31:C31"/>
    <mergeCell ref="M28:M29"/>
    <mergeCell ref="B42:B43"/>
    <mergeCell ref="B8:C8"/>
    <mergeCell ref="B9:C9"/>
  </mergeCells>
  <pageMargins left="0.39370078740157483" right="0.39370078740157483" top="0.15748031496062992" bottom="0.27559055118110237" header="0.15748031496062992" footer="0.15748031496062992"/>
  <pageSetup paperSize="9" scale="47" firstPageNumber="2760" fitToHeight="0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11</vt:lpstr>
      <vt:lpstr>'Приложение 11'!Заголовки_для_печати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Пучкова Оксана Феофановна</dc:creator>
  <cp:lastModifiedBy>Смирных Елена Валентиновна</cp:lastModifiedBy>
  <cp:lastPrinted>2018-03-16T09:50:46Z</cp:lastPrinted>
  <dcterms:created xsi:type="dcterms:W3CDTF">2017-09-12T11:32:26Z</dcterms:created>
  <dcterms:modified xsi:type="dcterms:W3CDTF">2018-03-16T09:50:56Z</dcterms:modified>
</cp:coreProperties>
</file>